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Temp\mmprom exelovi kasa promet\"/>
    </mc:Choice>
  </mc:AlternateContent>
  <xr:revisionPtr revIDLastSave="0" documentId="13_ncr:1_{2DF302BE-B193-4CB4-AC87-5E02E6FF0DF5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Kasa" sheetId="1" r:id="rId1"/>
    <sheet name="Print" sheetId="2" r:id="rId2"/>
    <sheet name="Utršak" sheetId="3" r:id="rId3"/>
  </sheets>
  <calcPr calcId="179021"/>
</workbook>
</file>

<file path=xl/calcChain.xml><?xml version="1.0" encoding="utf-8"?>
<calcChain xmlns="http://schemas.openxmlformats.org/spreadsheetml/2006/main">
  <c r="C17" i="1" l="1"/>
  <c r="C9" i="1"/>
  <c r="C20" i="1" l="1"/>
  <c r="C19" i="1"/>
  <c r="C18" i="1"/>
  <c r="C16" i="1"/>
  <c r="C15" i="1"/>
  <c r="C11" i="1"/>
  <c r="C10" i="1"/>
  <c r="C8" i="1"/>
  <c r="C7" i="1"/>
  <c r="C6" i="1"/>
  <c r="C5" i="1"/>
  <c r="C14" i="1"/>
  <c r="C13" i="1"/>
  <c r="B8" i="3" l="1"/>
  <c r="B9" i="3"/>
  <c r="B10" i="3"/>
  <c r="B4" i="3"/>
  <c r="B5" i="3"/>
  <c r="B6" i="3"/>
  <c r="B7" i="3"/>
  <c r="D6" i="3"/>
  <c r="D5" i="3"/>
  <c r="D4" i="3"/>
  <c r="D8" i="3"/>
  <c r="D9" i="3"/>
  <c r="D7" i="3"/>
  <c r="E12" i="1"/>
  <c r="E14" i="1"/>
  <c r="E9" i="1"/>
  <c r="B3" i="1" s="1"/>
  <c r="A1" i="3"/>
  <c r="E16" i="1"/>
  <c r="A1" i="2"/>
  <c r="B3" i="2"/>
  <c r="E13" i="1" l="1"/>
  <c r="C12" i="1" s="1"/>
  <c r="D10" i="3"/>
  <c r="C21" i="1"/>
  <c r="E11" i="1"/>
  <c r="B7" i="2"/>
  <c r="E21" i="1" l="1"/>
  <c r="D11" i="3"/>
  <c r="D13" i="3" s="1"/>
  <c r="B4" i="2"/>
  <c r="B5" i="2"/>
  <c r="B2" i="2"/>
  <c r="E15" i="1"/>
  <c r="B6" i="2" l="1"/>
  <c r="E18" i="1"/>
</calcChain>
</file>

<file path=xl/sharedStrings.xml><?xml version="1.0" encoding="utf-8"?>
<sst xmlns="http://schemas.openxmlformats.org/spreadsheetml/2006/main" count="70" uniqueCount="58">
  <si>
    <t>Kartice</t>
  </si>
  <si>
    <t>Ostalo</t>
  </si>
  <si>
    <t>Po 0,50</t>
  </si>
  <si>
    <t>Po 0,20</t>
  </si>
  <si>
    <t>Po 0,10</t>
  </si>
  <si>
    <t>Sitno Kasa</t>
  </si>
  <si>
    <t>Ukupno =</t>
  </si>
  <si>
    <t>Po 50</t>
  </si>
  <si>
    <t>Po 20</t>
  </si>
  <si>
    <t>Po 10</t>
  </si>
  <si>
    <t>Krupno Kasa</t>
  </si>
  <si>
    <t>Po 100</t>
  </si>
  <si>
    <t>Po 5</t>
  </si>
  <si>
    <t>Višak u kasi</t>
  </si>
  <si>
    <t>KOMP</t>
  </si>
  <si>
    <t>KARTICE</t>
  </si>
  <si>
    <t>OSTALO</t>
  </si>
  <si>
    <t>KRUPNO</t>
  </si>
  <si>
    <t>SITNO</t>
  </si>
  <si>
    <t>UKUPNO</t>
  </si>
  <si>
    <t>Kartica 1</t>
  </si>
  <si>
    <t>Kartica 2</t>
  </si>
  <si>
    <t>Kartica 3</t>
  </si>
  <si>
    <t>Kartica 4</t>
  </si>
  <si>
    <t>Kartica 5</t>
  </si>
  <si>
    <t>Ukupno kartice</t>
  </si>
  <si>
    <t>Sitno Treba bit</t>
  </si>
  <si>
    <t>Po 0,05</t>
  </si>
  <si>
    <t>Po 200</t>
  </si>
  <si>
    <t>Kartica 6</t>
  </si>
  <si>
    <t xml:space="preserve"> </t>
  </si>
  <si>
    <t>-</t>
  </si>
  <si>
    <t>pass: tomo</t>
  </si>
  <si>
    <t>Po 500</t>
  </si>
  <si>
    <t>Kartica 7</t>
  </si>
  <si>
    <t>Kartica 8</t>
  </si>
  <si>
    <t>KOMADA</t>
  </si>
  <si>
    <t>NOVČANICA</t>
  </si>
  <si>
    <t>500,00 x</t>
  </si>
  <si>
    <t>200,00 x</t>
  </si>
  <si>
    <t>100,00 x</t>
  </si>
  <si>
    <t>50,00 x</t>
  </si>
  <si>
    <t>20,00 x</t>
  </si>
  <si>
    <t>10,00 x</t>
  </si>
  <si>
    <t>UTRŠAK</t>
  </si>
  <si>
    <t>=</t>
  </si>
  <si>
    <t>UKUPNO =</t>
  </si>
  <si>
    <t>Eur</t>
  </si>
  <si>
    <t>Euro</t>
  </si>
  <si>
    <t>Cent</t>
  </si>
  <si>
    <t>Po 0,02</t>
  </si>
  <si>
    <t>Po 0,01</t>
  </si>
  <si>
    <t>Po 2 Euro</t>
  </si>
  <si>
    <t>Po 1 Euro</t>
  </si>
  <si>
    <t>Komp promet</t>
  </si>
  <si>
    <t>5,00 x</t>
  </si>
  <si>
    <t>x</t>
  </si>
  <si>
    <t>Firma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</si>
</sst>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€-1]"/>
  </numFmts>
  <fonts count="14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charset val="238"/>
    </font>
    <font>
      <b/>
      <u/>
      <sz val="18"/>
      <name val="Arial"/>
      <family val="2"/>
      <charset val="238"/>
    </font>
    <font>
      <u/>
      <sz val="18"/>
      <name val="Arial"/>
      <family val="2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righ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center" vertical="center"/>
    </xf>
    <xf numFmtId="0" fontId="0" fillId="0" borderId="0" xfId="0" applyFill="1"/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/>
      <protection locked="0"/>
    </xf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0" fillId="0" borderId="0" xfId="0" applyProtection="1"/>
    <xf numFmtId="1" fontId="8" fillId="0" borderId="1" xfId="0" applyNumberFormat="1" applyFont="1" applyBorder="1" applyAlignment="1" applyProtection="1">
      <alignment horizontal="center"/>
      <protection locked="0"/>
    </xf>
    <xf numFmtId="1" fontId="8" fillId="0" borderId="0" xfId="0" applyNumberFormat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Alignment="1" applyProtection="1">
      <alignment horizontal="left"/>
    </xf>
    <xf numFmtId="0" fontId="3" fillId="2" borderId="0" xfId="0" applyFont="1" applyFill="1" applyAlignment="1">
      <alignment horizontal="center"/>
    </xf>
    <xf numFmtId="0" fontId="2" fillId="2" borderId="2" xfId="0" applyFont="1" applyFill="1" applyBorder="1"/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49" fontId="8" fillId="0" borderId="1" xfId="0" applyNumberFormat="1" applyFont="1" applyBorder="1" applyAlignment="1" applyProtection="1">
      <alignment horizontal="left"/>
    </xf>
    <xf numFmtId="3" fontId="4" fillId="0" borderId="0" xfId="0" applyNumberFormat="1" applyFont="1" applyAlignment="1" applyProtection="1">
      <alignment horizontal="center"/>
    </xf>
    <xf numFmtId="0" fontId="2" fillId="0" borderId="1" xfId="0" applyFont="1" applyBorder="1" applyProtection="1"/>
    <xf numFmtId="3" fontId="4" fillId="0" borderId="1" xfId="0" applyNumberFormat="1" applyFont="1" applyBorder="1" applyAlignment="1" applyProtection="1">
      <alignment horizontal="center"/>
    </xf>
    <xf numFmtId="49" fontId="5" fillId="0" borderId="0" xfId="0" applyNumberFormat="1" applyFont="1" applyAlignment="1" applyProtection="1">
      <alignment horizontal="right"/>
    </xf>
    <xf numFmtId="49" fontId="5" fillId="0" borderId="1" xfId="0" applyNumberFormat="1" applyFont="1" applyBorder="1" applyAlignment="1" applyProtection="1">
      <alignment horizontal="right"/>
    </xf>
    <xf numFmtId="0" fontId="5" fillId="0" borderId="0" xfId="0" applyNumberFormat="1" applyFont="1" applyAlignment="1" applyProtection="1">
      <alignment horizontal="center"/>
    </xf>
    <xf numFmtId="0" fontId="5" fillId="0" borderId="1" xfId="0" applyNumberFormat="1" applyFont="1" applyBorder="1" applyAlignment="1" applyProtection="1">
      <alignment horizontal="center"/>
    </xf>
    <xf numFmtId="165" fontId="0" fillId="0" borderId="0" xfId="0" applyNumberFormat="1" applyAlignment="1" applyProtection="1">
      <alignment horizontal="right"/>
      <protection locked="0"/>
    </xf>
    <xf numFmtId="165" fontId="0" fillId="2" borderId="0" xfId="0" applyNumberFormat="1" applyFill="1" applyAlignment="1" applyProtection="1">
      <alignment horizontal="right"/>
    </xf>
    <xf numFmtId="165" fontId="0" fillId="0" borderId="8" xfId="0" applyNumberFormat="1" applyFill="1" applyBorder="1" applyAlignment="1" applyProtection="1">
      <alignment horizontal="right"/>
      <protection locked="0"/>
    </xf>
    <xf numFmtId="165" fontId="0" fillId="0" borderId="9" xfId="0" applyNumberFormat="1" applyFill="1" applyBorder="1" applyAlignment="1" applyProtection="1">
      <alignment horizontal="right"/>
      <protection locked="0"/>
    </xf>
    <xf numFmtId="165" fontId="0" fillId="2" borderId="6" xfId="0" applyNumberFormat="1" applyFill="1" applyBorder="1" applyAlignment="1">
      <alignment horizontal="right"/>
    </xf>
    <xf numFmtId="165" fontId="0" fillId="2" borderId="7" xfId="0" applyNumberFormat="1" applyFill="1" applyBorder="1" applyAlignment="1">
      <alignment horizontal="right"/>
    </xf>
    <xf numFmtId="165" fontId="0" fillId="2" borderId="3" xfId="0" applyNumberFormat="1" applyFill="1" applyBorder="1" applyAlignment="1">
      <alignment horizontal="right"/>
    </xf>
    <xf numFmtId="165" fontId="2" fillId="2" borderId="0" xfId="0" applyNumberFormat="1" applyFont="1" applyFill="1" applyBorder="1" applyAlignment="1">
      <alignment horizontal="right"/>
    </xf>
    <xf numFmtId="165" fontId="2" fillId="2" borderId="0" xfId="0" applyNumberFormat="1" applyFont="1" applyFill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2" fillId="2" borderId="12" xfId="0" applyFont="1" applyFill="1" applyBorder="1"/>
    <xf numFmtId="0" fontId="2" fillId="2" borderId="4" xfId="0" applyFont="1" applyFill="1" applyBorder="1"/>
    <xf numFmtId="1" fontId="8" fillId="0" borderId="11" xfId="0" applyNumberFormat="1" applyFont="1" applyBorder="1" applyAlignment="1" applyProtection="1">
      <alignment horizontal="center"/>
      <protection locked="0"/>
    </xf>
    <xf numFmtId="165" fontId="9" fillId="2" borderId="8" xfId="0" applyNumberFormat="1" applyFont="1" applyFill="1" applyBorder="1" applyAlignment="1" applyProtection="1">
      <alignment horizontal="right"/>
    </xf>
    <xf numFmtId="165" fontId="9" fillId="2" borderId="9" xfId="0" applyNumberFormat="1" applyFont="1" applyFill="1" applyBorder="1" applyAlignment="1" applyProtection="1">
      <alignment horizontal="right"/>
    </xf>
    <xf numFmtId="165" fontId="9" fillId="2" borderId="6" xfId="0" applyNumberFormat="1" applyFont="1" applyFill="1" applyBorder="1" applyAlignment="1" applyProtection="1">
      <alignment horizontal="right"/>
    </xf>
    <xf numFmtId="0" fontId="2" fillId="2" borderId="5" xfId="0" applyFont="1" applyFill="1" applyBorder="1"/>
    <xf numFmtId="0" fontId="2" fillId="2" borderId="10" xfId="0" applyFont="1" applyFill="1" applyBorder="1"/>
    <xf numFmtId="165" fontId="5" fillId="0" borderId="0" xfId="0" applyNumberFormat="1" applyFont="1" applyAlignment="1">
      <alignment horizontal="right"/>
    </xf>
    <xf numFmtId="165" fontId="4" fillId="0" borderId="0" xfId="0" applyNumberFormat="1" applyFont="1" applyAlignment="1" applyProtection="1">
      <alignment horizontal="right"/>
    </xf>
    <xf numFmtId="165" fontId="4" fillId="0" borderId="1" xfId="0" applyNumberFormat="1" applyFont="1" applyBorder="1" applyAlignment="1" applyProtection="1">
      <alignment horizontal="right"/>
    </xf>
    <xf numFmtId="165" fontId="12" fillId="0" borderId="0" xfId="0" applyNumberFormat="1" applyFont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right"/>
    </xf>
    <xf numFmtId="49" fontId="12" fillId="0" borderId="11" xfId="0" applyNumberFormat="1" applyFont="1" applyBorder="1" applyAlignment="1" applyProtection="1">
      <alignment horizontal="right"/>
    </xf>
    <xf numFmtId="0" fontId="13" fillId="0" borderId="11" xfId="0" applyFont="1" applyBorder="1" applyAlignment="1"/>
    <xf numFmtId="14" fontId="4" fillId="0" borderId="0" xfId="0" applyNumberFormat="1" applyFont="1" applyAlignment="1" applyProtection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/>
    <xf numFmtId="49" fontId="4" fillId="0" borderId="0" xfId="0" applyNumberFormat="1" applyFont="1" applyAlignment="1" applyProtection="1">
      <alignment horizontal="right"/>
    </xf>
    <xf numFmtId="0" fontId="2" fillId="0" borderId="0" xfId="0" applyFont="1" applyAlignment="1"/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zoomScaleNormal="100" workbookViewId="0">
      <selection activeCell="B1" sqref="B1"/>
    </sheetView>
  </sheetViews>
  <sheetFormatPr defaultColWidth="0" defaultRowHeight="13.2" x14ac:dyDescent="0.25"/>
  <cols>
    <col min="1" max="1" width="12.88671875" style="1" bestFit="1" customWidth="1"/>
    <col min="2" max="2" width="12.88671875" style="1" customWidth="1"/>
    <col min="3" max="3" width="12.44140625" style="2" customWidth="1"/>
    <col min="4" max="5" width="14.33203125" customWidth="1"/>
    <col min="6" max="6" width="7.6640625" style="2" customWidth="1"/>
    <col min="7" max="7" width="10.6640625" style="9" hidden="1" customWidth="1"/>
  </cols>
  <sheetData>
    <row r="1" spans="1:6" x14ac:dyDescent="0.25">
      <c r="A1" s="22" t="s">
        <v>54</v>
      </c>
      <c r="B1" s="36">
        <v>0</v>
      </c>
      <c r="C1" s="4"/>
      <c r="D1" s="24" t="s">
        <v>20</v>
      </c>
      <c r="E1" s="38">
        <v>0</v>
      </c>
      <c r="F1" s="4"/>
    </row>
    <row r="2" spans="1:6" x14ac:dyDescent="0.25">
      <c r="A2" s="6" t="s">
        <v>1</v>
      </c>
      <c r="B2" s="36">
        <v>0</v>
      </c>
      <c r="C2" s="4"/>
      <c r="D2" s="25" t="s">
        <v>21</v>
      </c>
      <c r="E2" s="39">
        <v>0</v>
      </c>
      <c r="F2" s="4"/>
    </row>
    <row r="3" spans="1:6" x14ac:dyDescent="0.25">
      <c r="A3" s="21" t="s">
        <v>0</v>
      </c>
      <c r="B3" s="37">
        <f>E9</f>
        <v>0</v>
      </c>
      <c r="C3" s="4"/>
      <c r="D3" s="25" t="s">
        <v>22</v>
      </c>
      <c r="E3" s="39">
        <v>0</v>
      </c>
      <c r="F3" s="4"/>
    </row>
    <row r="4" spans="1:6" x14ac:dyDescent="0.25">
      <c r="A4" s="16" t="s">
        <v>37</v>
      </c>
      <c r="B4" s="16" t="s">
        <v>36</v>
      </c>
      <c r="C4" s="14" t="s">
        <v>47</v>
      </c>
      <c r="D4" s="25" t="s">
        <v>23</v>
      </c>
      <c r="E4" s="39">
        <v>0</v>
      </c>
      <c r="F4" s="4"/>
    </row>
    <row r="5" spans="1:6" x14ac:dyDescent="0.25">
      <c r="A5" s="50" t="s">
        <v>33</v>
      </c>
      <c r="B5" s="51">
        <v>0</v>
      </c>
      <c r="C5" s="52" t="str">
        <f>IF(B5&gt;0,B5*500," ")</f>
        <v xml:space="preserve"> </v>
      </c>
      <c r="D5" s="45" t="s">
        <v>24</v>
      </c>
      <c r="E5" s="39">
        <v>0</v>
      </c>
      <c r="F5" s="4"/>
    </row>
    <row r="6" spans="1:6" x14ac:dyDescent="0.25">
      <c r="A6" s="55" t="s">
        <v>28</v>
      </c>
      <c r="B6" s="19">
        <v>0</v>
      </c>
      <c r="C6" s="53" t="str">
        <f>IF(B6&gt;0,B6*200," ")</f>
        <v xml:space="preserve"> </v>
      </c>
      <c r="D6" s="45" t="s">
        <v>29</v>
      </c>
      <c r="E6" s="39">
        <v>0</v>
      </c>
      <c r="F6" s="4"/>
    </row>
    <row r="7" spans="1:6" x14ac:dyDescent="0.25">
      <c r="A7" s="55" t="s">
        <v>11</v>
      </c>
      <c r="B7" s="19">
        <v>0</v>
      </c>
      <c r="C7" s="53" t="str">
        <f>IF(B7&gt;0,B7*100," ")</f>
        <v xml:space="preserve"> </v>
      </c>
      <c r="D7" s="45" t="s">
        <v>34</v>
      </c>
      <c r="E7" s="39">
        <v>0</v>
      </c>
      <c r="F7" s="4"/>
    </row>
    <row r="8" spans="1:6" x14ac:dyDescent="0.25">
      <c r="A8" s="55" t="s">
        <v>7</v>
      </c>
      <c r="B8" s="19">
        <v>0</v>
      </c>
      <c r="C8" s="53" t="str">
        <f>IF(B8&gt;0,B8*50," ")</f>
        <v xml:space="preserve"> </v>
      </c>
      <c r="D8" s="45" t="s">
        <v>35</v>
      </c>
      <c r="E8" s="39">
        <v>0</v>
      </c>
      <c r="F8" s="4"/>
    </row>
    <row r="9" spans="1:6" x14ac:dyDescent="0.25">
      <c r="A9" s="55" t="s">
        <v>8</v>
      </c>
      <c r="B9" s="19">
        <v>0</v>
      </c>
      <c r="C9" s="53" t="str">
        <f>IF(B9&gt;0,B9*20," ")</f>
        <v xml:space="preserve"> </v>
      </c>
      <c r="D9" s="20" t="s">
        <v>25</v>
      </c>
      <c r="E9" s="40">
        <f>SUM(E1:E8)</f>
        <v>0</v>
      </c>
      <c r="F9" s="4"/>
    </row>
    <row r="10" spans="1:6" x14ac:dyDescent="0.25">
      <c r="A10" s="55" t="s">
        <v>9</v>
      </c>
      <c r="B10" s="19">
        <v>0</v>
      </c>
      <c r="C10" s="53" t="str">
        <f>IF(B10&gt;0,B10*10," ")</f>
        <v xml:space="preserve"> </v>
      </c>
      <c r="D10" s="5"/>
      <c r="E10" s="5"/>
      <c r="F10" s="4"/>
    </row>
    <row r="11" spans="1:6" x14ac:dyDescent="0.25">
      <c r="A11" s="56" t="s">
        <v>12</v>
      </c>
      <c r="B11" s="18">
        <v>0</v>
      </c>
      <c r="C11" s="54" t="str">
        <f>IF(B11&gt;0,B11*5," ")</f>
        <v xml:space="preserve"> </v>
      </c>
      <c r="D11" s="46" t="s">
        <v>0</v>
      </c>
      <c r="E11" s="41">
        <f>E9</f>
        <v>0</v>
      </c>
      <c r="F11" s="4"/>
    </row>
    <row r="12" spans="1:6" x14ac:dyDescent="0.25">
      <c r="A12" s="6" t="s">
        <v>48</v>
      </c>
      <c r="B12" s="16" t="s">
        <v>10</v>
      </c>
      <c r="C12" s="43">
        <f>E13</f>
        <v>0</v>
      </c>
      <c r="D12" s="26" t="s">
        <v>1</v>
      </c>
      <c r="E12" s="41">
        <f>B2</f>
        <v>0</v>
      </c>
      <c r="F12" s="4"/>
    </row>
    <row r="13" spans="1:6" x14ac:dyDescent="0.25">
      <c r="A13" s="50" t="s">
        <v>52</v>
      </c>
      <c r="B13" s="51">
        <v>0</v>
      </c>
      <c r="C13" s="52" t="str">
        <f>IF(B13&gt;0,B13*2," ")</f>
        <v xml:space="preserve"> </v>
      </c>
      <c r="D13" s="46" t="s">
        <v>10</v>
      </c>
      <c r="E13" s="41">
        <f>SUM(C5:C11)</f>
        <v>0</v>
      </c>
      <c r="F13" s="4"/>
    </row>
    <row r="14" spans="1:6" x14ac:dyDescent="0.25">
      <c r="A14" s="25" t="s">
        <v>53</v>
      </c>
      <c r="B14" s="19">
        <v>0</v>
      </c>
      <c r="C14" s="53" t="str">
        <f>IF(B14&gt;0,B14*1," ")</f>
        <v xml:space="preserve"> </v>
      </c>
      <c r="D14" s="46" t="s">
        <v>5</v>
      </c>
      <c r="E14" s="41">
        <f>SUM(C13:C20)</f>
        <v>0</v>
      </c>
      <c r="F14" s="4"/>
    </row>
    <row r="15" spans="1:6" x14ac:dyDescent="0.25">
      <c r="A15" s="25" t="s">
        <v>2</v>
      </c>
      <c r="B15" s="19">
        <v>0</v>
      </c>
      <c r="C15" s="53" t="str">
        <f>IF(B15&gt;0,B15*0.5," ")</f>
        <v xml:space="preserve"> </v>
      </c>
      <c r="D15" s="47" t="s">
        <v>6</v>
      </c>
      <c r="E15" s="41">
        <f>SUM(E11:E14)</f>
        <v>0</v>
      </c>
      <c r="F15" s="4"/>
    </row>
    <row r="16" spans="1:6" x14ac:dyDescent="0.25">
      <c r="A16" s="25" t="s">
        <v>3</v>
      </c>
      <c r="B16" s="19">
        <v>0</v>
      </c>
      <c r="C16" s="53" t="str">
        <f>IF(B16&gt;0,B16*0.2," ")</f>
        <v xml:space="preserve"> </v>
      </c>
      <c r="D16" s="48" t="s">
        <v>54</v>
      </c>
      <c r="E16" s="41">
        <f>B1</f>
        <v>0</v>
      </c>
      <c r="F16" s="4"/>
    </row>
    <row r="17" spans="1:6" x14ac:dyDescent="0.25">
      <c r="A17" s="25" t="s">
        <v>4</v>
      </c>
      <c r="B17" s="19">
        <v>0</v>
      </c>
      <c r="C17" s="53" t="str">
        <f>IF(B17&gt;0,B17*0.1," ")</f>
        <v xml:space="preserve"> </v>
      </c>
      <c r="D17" s="5"/>
      <c r="E17" s="4"/>
      <c r="F17" s="4"/>
    </row>
    <row r="18" spans="1:6" x14ac:dyDescent="0.25">
      <c r="A18" s="25" t="s">
        <v>27</v>
      </c>
      <c r="B18" s="19">
        <v>0</v>
      </c>
      <c r="C18" s="53" t="str">
        <f>IF(B18&gt;0,B18*0.05," ")</f>
        <v xml:space="preserve"> </v>
      </c>
      <c r="D18" s="49" t="s">
        <v>13</v>
      </c>
      <c r="E18" s="42">
        <f>E15-E16</f>
        <v>0</v>
      </c>
      <c r="F18" s="4"/>
    </row>
    <row r="19" spans="1:6" x14ac:dyDescent="0.25">
      <c r="A19" s="25" t="s">
        <v>50</v>
      </c>
      <c r="B19" s="19">
        <v>0</v>
      </c>
      <c r="C19" s="53" t="str">
        <f>IF(B19&gt;0,B19*0.02," ")</f>
        <v xml:space="preserve"> </v>
      </c>
      <c r="D19" s="5"/>
      <c r="E19" s="4"/>
      <c r="F19" s="4"/>
    </row>
    <row r="20" spans="1:6" x14ac:dyDescent="0.25">
      <c r="A20" s="27" t="s">
        <v>51</v>
      </c>
      <c r="B20" s="18">
        <v>0</v>
      </c>
      <c r="C20" s="54" t="str">
        <f>IF(B20&gt;0,B20*0.01," ")</f>
        <v xml:space="preserve"> </v>
      </c>
      <c r="D20" s="5"/>
      <c r="E20" s="4"/>
      <c r="F20" s="4"/>
    </row>
    <row r="21" spans="1:6" x14ac:dyDescent="0.25">
      <c r="A21" s="6" t="s">
        <v>49</v>
      </c>
      <c r="B21" s="16" t="s">
        <v>5</v>
      </c>
      <c r="C21" s="44">
        <f>E14</f>
        <v>0</v>
      </c>
      <c r="D21" s="23" t="s">
        <v>26</v>
      </c>
      <c r="E21" s="42">
        <f>E16-E11-E12-E13</f>
        <v>0</v>
      </c>
      <c r="F21" s="4"/>
    </row>
    <row r="22" spans="1:6" x14ac:dyDescent="0.25">
      <c r="A22" s="3"/>
      <c r="B22" s="3"/>
      <c r="C22" s="4"/>
      <c r="D22" s="5"/>
      <c r="E22" s="4"/>
      <c r="F22" s="4"/>
    </row>
    <row r="23" spans="1:6" x14ac:dyDescent="0.25">
      <c r="A23" s="3" t="s">
        <v>32</v>
      </c>
      <c r="B23" s="6"/>
      <c r="C23" s="14"/>
      <c r="D23" s="5"/>
      <c r="E23" s="5"/>
      <c r="F23" s="4"/>
    </row>
    <row r="24" spans="1:6" x14ac:dyDescent="0.25">
      <c r="A24" s="3"/>
      <c r="B24" s="3"/>
      <c r="C24" s="14"/>
      <c r="D24" s="5"/>
      <c r="E24" s="5"/>
      <c r="F24" s="4"/>
    </row>
    <row r="25" spans="1:6" x14ac:dyDescent="0.25">
      <c r="A25" s="6"/>
      <c r="B25" s="6"/>
      <c r="C25" s="15"/>
      <c r="D25" s="5"/>
      <c r="E25" s="5"/>
      <c r="F25" s="4"/>
    </row>
    <row r="26" spans="1:6" x14ac:dyDescent="0.25">
      <c r="A26" s="3"/>
      <c r="B26" s="3"/>
      <c r="C26" s="4"/>
      <c r="D26" s="5"/>
      <c r="E26" s="5"/>
      <c r="F26" s="4"/>
    </row>
    <row r="27" spans="1:6" x14ac:dyDescent="0.25">
      <c r="A27" s="3"/>
      <c r="B27" s="3"/>
      <c r="C27" s="4"/>
      <c r="D27" s="5"/>
      <c r="E27" s="5"/>
      <c r="F27" s="4"/>
    </row>
    <row r="28" spans="1:6" x14ac:dyDescent="0.25">
      <c r="A28" s="3"/>
      <c r="B28" s="3"/>
      <c r="C28" s="4"/>
      <c r="D28" s="5"/>
      <c r="E28" s="5"/>
      <c r="F28" s="4"/>
    </row>
    <row r="29" spans="1:6" x14ac:dyDescent="0.25">
      <c r="A29" s="3"/>
      <c r="B29" s="3"/>
      <c r="C29" s="4"/>
      <c r="D29" s="5"/>
      <c r="E29" s="5"/>
      <c r="F29" s="4"/>
    </row>
    <row r="30" spans="1:6" x14ac:dyDescent="0.25">
      <c r="A30" s="3"/>
      <c r="B30" s="3"/>
      <c r="C30" s="4"/>
      <c r="D30" s="5"/>
      <c r="E30" s="5"/>
      <c r="F30" s="4"/>
    </row>
    <row r="31" spans="1:6" x14ac:dyDescent="0.25">
      <c r="A31" s="3"/>
      <c r="B31" s="3"/>
      <c r="C31" s="4"/>
      <c r="D31" s="5"/>
      <c r="E31" s="5"/>
      <c r="F31" s="4"/>
    </row>
    <row r="32" spans="1:6" x14ac:dyDescent="0.25">
      <c r="A32" s="3"/>
      <c r="B32" s="3"/>
      <c r="C32" s="4"/>
      <c r="D32" s="5"/>
      <c r="E32" s="5"/>
      <c r="F32" s="4"/>
    </row>
    <row r="33" spans="1:6" x14ac:dyDescent="0.25">
      <c r="A33" s="3"/>
      <c r="B33" s="3"/>
      <c r="C33" s="4"/>
      <c r="D33" s="5"/>
      <c r="E33" s="5"/>
      <c r="F33" s="4"/>
    </row>
    <row r="34" spans="1:6" x14ac:dyDescent="0.25">
      <c r="A34" s="3"/>
      <c r="B34" s="3"/>
      <c r="C34" s="4"/>
      <c r="D34" s="5"/>
      <c r="E34" s="5"/>
      <c r="F34" s="4"/>
    </row>
    <row r="35" spans="1:6" x14ac:dyDescent="0.25">
      <c r="A35" s="3"/>
      <c r="B35" s="3"/>
      <c r="C35" s="4"/>
      <c r="D35" s="5"/>
      <c r="E35" s="5"/>
      <c r="F35" s="4"/>
    </row>
    <row r="36" spans="1:6" x14ac:dyDescent="0.25">
      <c r="A36" s="3"/>
      <c r="B36" s="3"/>
      <c r="C36" s="4"/>
      <c r="D36" s="5"/>
      <c r="E36" s="5"/>
      <c r="F36" s="4"/>
    </row>
    <row r="37" spans="1:6" x14ac:dyDescent="0.25">
      <c r="A37" s="3"/>
      <c r="B37" s="3"/>
      <c r="C37" s="4"/>
      <c r="D37" s="5"/>
      <c r="E37" s="5"/>
      <c r="F37" s="4"/>
    </row>
    <row r="38" spans="1:6" x14ac:dyDescent="0.25">
      <c r="A38" s="3"/>
      <c r="B38" s="3"/>
      <c r="C38" s="4"/>
      <c r="D38" s="5"/>
      <c r="E38" s="5"/>
      <c r="F38" s="4"/>
    </row>
  </sheetData>
  <sheetProtection algorithmName="SHA-512" hashValue="+vkWeoDUGJ4fXI0EpNEeW/AMG4EG9GqefsrwBveBKdrahlodoO+unjJPEboSBUzJciJop0ptjThsmYOwnA8vUQ==" saltValue="/hjKMZ5Pp3QEs/FTFYjcJQ==" spinCount="100000" sheet="1" objects="1" scenarios="1" selectLockedCells="1"/>
  <phoneticPr fontId="1" type="noConversion"/>
  <pageMargins left="0.75" right="0.75" top="1" bottom="1" header="0.5" footer="0.5"/>
  <pageSetup paperSize="9" orientation="portrait" horizontalDpi="90" verticalDpi="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11"/>
  <sheetViews>
    <sheetView zoomScaleNormal="100" workbookViewId="0">
      <selection activeCell="B1" sqref="B1"/>
    </sheetView>
  </sheetViews>
  <sheetFormatPr defaultColWidth="0" defaultRowHeight="13.2" x14ac:dyDescent="0.25"/>
  <cols>
    <col min="1" max="1" width="18.5546875" customWidth="1"/>
    <col min="2" max="2" width="21.88671875" customWidth="1"/>
  </cols>
  <sheetData>
    <row r="1" spans="1:2" ht="22.8" x14ac:dyDescent="0.25">
      <c r="A1" s="8">
        <f ca="1">TODAY()</f>
        <v>44928</v>
      </c>
      <c r="B1" s="10" t="s">
        <v>56</v>
      </c>
    </row>
    <row r="2" spans="1:2" ht="22.8" x14ac:dyDescent="0.4">
      <c r="A2" s="7" t="s">
        <v>15</v>
      </c>
      <c r="B2" s="57">
        <f>Kasa!E11</f>
        <v>0</v>
      </c>
    </row>
    <row r="3" spans="1:2" ht="22.8" x14ac:dyDescent="0.4">
      <c r="A3" s="7" t="s">
        <v>16</v>
      </c>
      <c r="B3" s="57">
        <f>Kasa!E12</f>
        <v>0</v>
      </c>
    </row>
    <row r="4" spans="1:2" ht="22.8" x14ac:dyDescent="0.4">
      <c r="A4" s="7" t="s">
        <v>17</v>
      </c>
      <c r="B4" s="57">
        <f>Kasa!E13</f>
        <v>0</v>
      </c>
    </row>
    <row r="5" spans="1:2" ht="22.8" x14ac:dyDescent="0.4">
      <c r="A5" s="7" t="s">
        <v>18</v>
      </c>
      <c r="B5" s="57">
        <f>Kasa!E14</f>
        <v>0</v>
      </c>
    </row>
    <row r="6" spans="1:2" ht="22.8" x14ac:dyDescent="0.4">
      <c r="A6" s="7" t="s">
        <v>19</v>
      </c>
      <c r="B6" s="57">
        <f>Kasa!E15</f>
        <v>0</v>
      </c>
    </row>
    <row r="7" spans="1:2" ht="22.8" x14ac:dyDescent="0.4">
      <c r="A7" s="7" t="s">
        <v>14</v>
      </c>
      <c r="B7" s="57">
        <f>Kasa!E16</f>
        <v>0</v>
      </c>
    </row>
    <row r="8" spans="1:2" ht="12.75" customHeight="1" x14ac:dyDescent="0.25">
      <c r="A8" s="11"/>
      <c r="B8" s="12"/>
    </row>
    <row r="9" spans="1:2" x14ac:dyDescent="0.25">
      <c r="A9" s="11" t="s">
        <v>30</v>
      </c>
      <c r="B9" s="11"/>
    </row>
    <row r="10" spans="1:2" x14ac:dyDescent="0.25">
      <c r="A10" s="13"/>
      <c r="B10" s="11"/>
    </row>
    <row r="11" spans="1:2" x14ac:dyDescent="0.25">
      <c r="A11" t="s">
        <v>31</v>
      </c>
    </row>
  </sheetData>
  <sheetProtection algorithmName="SHA-512" hashValue="HPhoLNewrDY1ARNMzbWDzWrU7wkDU/ReCSgCTJpW+RWXBNNtbaUcIE+dLCU2yfy6ibqWF+0I2e8BTt3ZrYWmuA==" saltValue="eQBlESJTFWopRsdLF83KFQ==" spinCount="100000" sheet="1" objects="1" scenarios="1" selectLockedCells="1"/>
  <phoneticPr fontId="1" type="noConversion"/>
  <pageMargins left="0.19685039370078741" right="0.19685039370078741" top="0.19685039370078741" bottom="0.19685039370078741" header="0" footer="0"/>
  <pageSetup paperSize="9" orientation="portrait" horizontalDpi="90" verticalDpi="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7"/>
  <sheetViews>
    <sheetView zoomScaleNormal="100" workbookViewId="0">
      <selection activeCell="A2" sqref="A2:D2"/>
    </sheetView>
  </sheetViews>
  <sheetFormatPr defaultColWidth="0" defaultRowHeight="13.2" x14ac:dyDescent="0.25"/>
  <cols>
    <col min="1" max="1" width="17.33203125" customWidth="1"/>
    <col min="2" max="2" width="5" customWidth="1"/>
    <col min="3" max="3" width="2.44140625" customWidth="1"/>
    <col min="4" max="4" width="21.5546875" customWidth="1"/>
  </cols>
  <sheetData>
    <row r="1" spans="1:4" ht="22.8" x14ac:dyDescent="0.25">
      <c r="A1" s="64">
        <f ca="1">TODAY()</f>
        <v>44928</v>
      </c>
      <c r="B1" s="65"/>
      <c r="C1" s="65"/>
      <c r="D1" s="65"/>
    </row>
    <row r="2" spans="1:4" ht="22.8" x14ac:dyDescent="0.25">
      <c r="A2" s="70" t="s">
        <v>57</v>
      </c>
      <c r="B2" s="71"/>
      <c r="C2" s="71"/>
      <c r="D2" s="71"/>
    </row>
    <row r="3" spans="1:4" ht="23.25" customHeight="1" x14ac:dyDescent="0.4">
      <c r="A3" s="66" t="s">
        <v>44</v>
      </c>
      <c r="B3" s="67"/>
      <c r="C3" s="67"/>
      <c r="D3" s="67"/>
    </row>
    <row r="4" spans="1:4" ht="22.8" x14ac:dyDescent="0.4">
      <c r="A4" s="32" t="s">
        <v>38</v>
      </c>
      <c r="B4" s="29" t="str">
        <f>IF(Kasa!B5&gt;0,Kasa!B5," ")</f>
        <v xml:space="preserve"> </v>
      </c>
      <c r="C4" s="34" t="s">
        <v>45</v>
      </c>
      <c r="D4" s="58" t="str">
        <f>Kasa!C5</f>
        <v xml:space="preserve"> </v>
      </c>
    </row>
    <row r="5" spans="1:4" ht="22.8" x14ac:dyDescent="0.4">
      <c r="A5" s="32" t="s">
        <v>39</v>
      </c>
      <c r="B5" s="29" t="str">
        <f>IF(Kasa!B6&gt;0,Kasa!B6," ")</f>
        <v xml:space="preserve"> </v>
      </c>
      <c r="C5" s="34" t="s">
        <v>45</v>
      </c>
      <c r="D5" s="58" t="str">
        <f>Kasa!C6</f>
        <v xml:space="preserve"> </v>
      </c>
    </row>
    <row r="6" spans="1:4" ht="22.8" x14ac:dyDescent="0.4">
      <c r="A6" s="32" t="s">
        <v>40</v>
      </c>
      <c r="B6" s="29" t="str">
        <f>IF(Kasa!B7&gt;0,Kasa!B7," ")</f>
        <v xml:space="preserve"> </v>
      </c>
      <c r="C6" s="34" t="s">
        <v>45</v>
      </c>
      <c r="D6" s="58" t="str">
        <f>Kasa!C7</f>
        <v xml:space="preserve"> </v>
      </c>
    </row>
    <row r="7" spans="1:4" ht="22.8" x14ac:dyDescent="0.4">
      <c r="A7" s="32" t="s">
        <v>41</v>
      </c>
      <c r="B7" s="29" t="str">
        <f>IF(Kasa!B8&gt;0,Kasa!B8," ")</f>
        <v xml:space="preserve"> </v>
      </c>
      <c r="C7" s="34" t="s">
        <v>45</v>
      </c>
      <c r="D7" s="58" t="str">
        <f>Kasa!C8</f>
        <v xml:space="preserve"> </v>
      </c>
    </row>
    <row r="8" spans="1:4" ht="22.8" x14ac:dyDescent="0.4">
      <c r="A8" s="32" t="s">
        <v>42</v>
      </c>
      <c r="B8" s="29" t="str">
        <f>IF(Kasa!B9&gt;0,Kasa!B9," ")</f>
        <v xml:space="preserve"> </v>
      </c>
      <c r="C8" s="34" t="s">
        <v>45</v>
      </c>
      <c r="D8" s="58" t="str">
        <f>Kasa!C9</f>
        <v xml:space="preserve"> </v>
      </c>
    </row>
    <row r="9" spans="1:4" ht="22.8" x14ac:dyDescent="0.4">
      <c r="A9" s="61" t="s">
        <v>43</v>
      </c>
      <c r="B9" s="29" t="str">
        <f>IF(Kasa!B10&gt;0,Kasa!B10," ")</f>
        <v xml:space="preserve"> </v>
      </c>
      <c r="C9" s="34" t="s">
        <v>45</v>
      </c>
      <c r="D9" s="58" t="str">
        <f>Kasa!C10</f>
        <v xml:space="preserve"> </v>
      </c>
    </row>
    <row r="10" spans="1:4" ht="23.25" customHeight="1" x14ac:dyDescent="0.4">
      <c r="A10" s="33" t="s">
        <v>55</v>
      </c>
      <c r="B10" s="31" t="str">
        <f>IF(Kasa!B11&gt;0,Kasa!B11," ")</f>
        <v xml:space="preserve"> </v>
      </c>
      <c r="C10" s="35" t="s">
        <v>45</v>
      </c>
      <c r="D10" s="59" t="str">
        <f>Kasa!C11</f>
        <v xml:space="preserve"> </v>
      </c>
    </row>
    <row r="11" spans="1:4" ht="23.25" customHeight="1" x14ac:dyDescent="0.4">
      <c r="A11" s="68" t="s">
        <v>46</v>
      </c>
      <c r="B11" s="69"/>
      <c r="C11" s="69"/>
      <c r="D11" s="58">
        <f>Kasa!E13</f>
        <v>0</v>
      </c>
    </row>
    <row r="12" spans="1:4" ht="30" customHeight="1" x14ac:dyDescent="0.25">
      <c r="A12" s="28"/>
      <c r="B12" s="28"/>
      <c r="C12" s="28"/>
      <c r="D12" s="30"/>
    </row>
    <row r="13" spans="1:4" ht="24.6" x14ac:dyDescent="0.4">
      <c r="A13" s="62" t="s">
        <v>46</v>
      </c>
      <c r="B13" s="63"/>
      <c r="C13" s="63"/>
      <c r="D13" s="60">
        <f>D11</f>
        <v>0</v>
      </c>
    </row>
    <row r="14" spans="1:4" x14ac:dyDescent="0.25">
      <c r="A14" s="17"/>
      <c r="B14" s="17"/>
      <c r="C14" s="17"/>
      <c r="D14" s="17"/>
    </row>
    <row r="15" spans="1:4" x14ac:dyDescent="0.25">
      <c r="A15" s="17"/>
      <c r="B15" s="17"/>
      <c r="C15" s="17"/>
      <c r="D15" s="17"/>
    </row>
    <row r="16" spans="1:4" x14ac:dyDescent="0.25">
      <c r="A16" s="17"/>
      <c r="B16" s="17"/>
      <c r="C16" s="17"/>
      <c r="D16" s="17"/>
    </row>
    <row r="17" spans="1:4" x14ac:dyDescent="0.25">
      <c r="A17" s="17"/>
      <c r="B17" s="17"/>
      <c r="C17" s="17"/>
      <c r="D17" s="17"/>
    </row>
  </sheetData>
  <sheetProtection algorithmName="SHA-512" hashValue="wxH+Kd+QlPmEYTs7PtVzhChL9nYy2x+KLt1bgkDYsCEXevM3aIOo6dpU4kB4GF5DP9VVAojDQdL0vpZN2xUYmg==" saltValue="F1ctdkFwWNXZ+l5j5IFAFQ==" spinCount="100000" sheet="1" objects="1" scenarios="1" selectLockedCells="1"/>
  <mergeCells count="5">
    <mergeCell ref="A13:C13"/>
    <mergeCell ref="A2:D2"/>
    <mergeCell ref="A1:D1"/>
    <mergeCell ref="A3:D3"/>
    <mergeCell ref="A11:C11"/>
  </mergeCells>
  <phoneticPr fontId="1" type="noConversion"/>
  <pageMargins left="0.19685039370078741" right="0.19685039370078741" top="0.19685039370078741" bottom="0.19685039370078741" header="0" footer="0"/>
  <pageSetup paperSize="9" scale="73" orientation="portrait" horizontalDpi="90" verticalDpi="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Kasa</vt:lpstr>
      <vt:lpstr>Print</vt:lpstr>
      <vt:lpstr>Utršak</vt:lpstr>
    </vt:vector>
  </TitlesOfParts>
  <Company>MM-Prom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Skladiste</dc:creator>
  <cp:lastModifiedBy>Korisnik</cp:lastModifiedBy>
  <cp:lastPrinted>2022-10-05T17:02:41Z</cp:lastPrinted>
  <dcterms:created xsi:type="dcterms:W3CDTF">2005-12-02T19:18:52Z</dcterms:created>
  <dcterms:modified xsi:type="dcterms:W3CDTF">2023-01-02T16:31:35Z</dcterms:modified>
</cp:coreProperties>
</file>